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zbtl\zdpolzbtl61\Vertragsueberwachung_Bekleidung\2026\V-26-0324 klassischer Damenhalbschuh\2 Vergabeunterlagen\Mitzeichnung\"/>
    </mc:Choice>
  </mc:AlternateContent>
  <xr:revisionPtr revIDLastSave="0" documentId="13_ncr:1_{7A37F527-E79E-41A8-9B44-08347D553E0A}" xr6:coauthVersionLast="47" xr6:coauthVersionMax="47" xr10:uidLastSave="{00000000-0000-0000-0000-000000000000}"/>
  <bookViews>
    <workbookView xWindow="38280" yWindow="-2985" windowWidth="18240" windowHeight="28320" xr2:uid="{00000000-000D-0000-FFFF-FFFF00000000}"/>
  </bookViews>
  <sheets>
    <sheet name="Matrix (10)" sheetId="3" r:id="rId1"/>
  </sheets>
  <definedNames>
    <definedName name="_xlnm.Print_Area" localSheetId="0">'Matrix (10)'!$A$1:$L$50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H24" i="3"/>
  <c r="J24" i="3"/>
  <c r="L24" i="3"/>
  <c r="N24" i="3"/>
  <c r="D24" i="3"/>
  <c r="B17" i="3" l="1"/>
  <c r="M17" i="3" l="1"/>
  <c r="N16" i="3" l="1"/>
  <c r="N15" i="3"/>
  <c r="N14" i="3"/>
  <c r="M10" i="3"/>
  <c r="N9" i="3"/>
  <c r="N8" i="3"/>
  <c r="N7" i="3"/>
  <c r="N6" i="3"/>
  <c r="N10" i="3" l="1"/>
  <c r="N11" i="3" s="1"/>
  <c r="N20" i="3" s="1"/>
  <c r="N21" i="3" s="1"/>
  <c r="N17" i="3"/>
  <c r="N18" i="3" s="1"/>
  <c r="L7" i="3"/>
  <c r="L8" i="3"/>
  <c r="L9" i="3"/>
  <c r="L6" i="3"/>
  <c r="J7" i="3"/>
  <c r="J8" i="3"/>
  <c r="J9" i="3"/>
  <c r="J6" i="3"/>
  <c r="H7" i="3"/>
  <c r="H8" i="3"/>
  <c r="H9" i="3"/>
  <c r="H6" i="3"/>
  <c r="F7" i="3"/>
  <c r="F8" i="3"/>
  <c r="F9" i="3"/>
  <c r="F6" i="3"/>
  <c r="D7" i="3"/>
  <c r="D8" i="3"/>
  <c r="D9" i="3"/>
  <c r="D6" i="3"/>
  <c r="N26" i="3" l="1"/>
  <c r="N28" i="3" s="1"/>
  <c r="B10" i="3"/>
  <c r="L15" i="3" l="1"/>
  <c r="L16" i="3"/>
  <c r="J15" i="3"/>
  <c r="J16" i="3"/>
  <c r="H15" i="3"/>
  <c r="H16" i="3"/>
  <c r="E17" i="3"/>
  <c r="D15" i="3"/>
  <c r="D16" i="3"/>
  <c r="D14" i="3"/>
  <c r="F14" i="3"/>
  <c r="F15" i="3"/>
  <c r="F16" i="3"/>
  <c r="F17" i="3" l="1"/>
  <c r="D17" i="3"/>
  <c r="E10" i="3" l="1"/>
  <c r="G10" i="3"/>
  <c r="I10" i="3"/>
  <c r="K10" i="3"/>
  <c r="H14" i="3"/>
  <c r="H17" i="3" s="1"/>
  <c r="J14" i="3"/>
  <c r="J17" i="3" s="1"/>
  <c r="L14" i="3"/>
  <c r="L17" i="3" s="1"/>
  <c r="G17" i="3"/>
  <c r="I17" i="3"/>
  <c r="K17" i="3"/>
  <c r="H18" i="3" l="1"/>
  <c r="F18" i="3"/>
  <c r="L18" i="3"/>
  <c r="J18" i="3"/>
  <c r="F10" i="3"/>
  <c r="F11" i="3" s="1"/>
  <c r="F20" i="3" s="1"/>
  <c r="L10" i="3"/>
  <c r="L11" i="3" s="1"/>
  <c r="L20" i="3" s="1"/>
  <c r="J10" i="3"/>
  <c r="J11" i="3" s="1"/>
  <c r="J20" i="3" s="1"/>
  <c r="J21" i="3" s="1"/>
  <c r="H10" i="3"/>
  <c r="H11" i="3" s="1"/>
  <c r="H20" i="3" s="1"/>
  <c r="H21" i="3" s="1"/>
  <c r="C10" i="3"/>
  <c r="L26" i="3" l="1"/>
  <c r="L28" i="3" s="1"/>
  <c r="L21" i="3"/>
  <c r="F26" i="3"/>
  <c r="F28" i="3" s="1"/>
  <c r="F21" i="3"/>
  <c r="J26" i="3"/>
  <c r="J28" i="3" s="1"/>
  <c r="H26" i="3"/>
  <c r="H28" i="3" s="1"/>
  <c r="D10" i="3"/>
  <c r="D11" i="3" s="1"/>
  <c r="D20" i="3" s="1"/>
  <c r="D21" i="3" s="1"/>
  <c r="D18" i="3"/>
  <c r="D26" i="3" l="1"/>
  <c r="D28" i="3" s="1"/>
</calcChain>
</file>

<file path=xl/sharedStrings.xml><?xml version="1.0" encoding="utf-8"?>
<sst xmlns="http://schemas.openxmlformats.org/spreadsheetml/2006/main" count="80" uniqueCount="50">
  <si>
    <t>Anteil</t>
  </si>
  <si>
    <t>Punkte</t>
  </si>
  <si>
    <t>Wichtung</t>
  </si>
  <si>
    <t>Q2 - Materialeinsatz</t>
  </si>
  <si>
    <t>Rangfolge</t>
  </si>
  <si>
    <t>gut</t>
  </si>
  <si>
    <t>befriedigend</t>
  </si>
  <si>
    <t>100 Punkte</t>
  </si>
  <si>
    <t>Q - Qualität</t>
  </si>
  <si>
    <t>Li - Lieferkonditionen</t>
  </si>
  <si>
    <t xml:space="preserve">Summe </t>
  </si>
  <si>
    <t>Summe</t>
  </si>
  <si>
    <t>nach Gewichtung  %</t>
  </si>
  <si>
    <t>Kennzahl (Z)</t>
  </si>
  <si>
    <t>Gesamtangebotspreis (P) in €</t>
  </si>
  <si>
    <t>Summe Leistungspunkte (L)</t>
  </si>
  <si>
    <t>längere Lieferfrist</t>
  </si>
  <si>
    <t>kürzere Lieferfrist</t>
  </si>
  <si>
    <t>entspricht 60 Punkte</t>
  </si>
  <si>
    <t>Qualität (Q)</t>
  </si>
  <si>
    <t>Lieferkonditionen (Li)</t>
  </si>
  <si>
    <t>ausgezeichnet</t>
  </si>
  <si>
    <t>sehr gut</t>
  </si>
  <si>
    <t>unbefriedigend</t>
  </si>
  <si>
    <t>&lt; 70 Punkte</t>
  </si>
  <si>
    <t>Ausschluss bei &lt; 70 Punkten</t>
  </si>
  <si>
    <t>D.  Bewertungsmatrix</t>
  </si>
  <si>
    <t>abzügl. 10 Punkte je Kalenderwoche</t>
  </si>
  <si>
    <t>zzgl. 10 Punkte je Kalenderwoche, max. 100 Punkte</t>
  </si>
  <si>
    <t>Q1 - Einhaltung der geforderten Maße</t>
  </si>
  <si>
    <t>Q3 - Verarbeitung</t>
  </si>
  <si>
    <t>Li1 - Mindestabrufmenge</t>
  </si>
  <si>
    <t>Li3 - Lieferzeit ab dem 2. Abruf</t>
  </si>
  <si>
    <t>geringere Menge</t>
  </si>
  <si>
    <t>höhere Menge</t>
  </si>
  <si>
    <t>Angebot 1</t>
  </si>
  <si>
    <t>Angebot 2</t>
  </si>
  <si>
    <t>Angebot 3</t>
  </si>
  <si>
    <t>Angebot 4</t>
  </si>
  <si>
    <t>Angebot 5</t>
  </si>
  <si>
    <t>Angebot 6</t>
  </si>
  <si>
    <t>Li2 - Lieferzeit für den 1. Abruf</t>
  </si>
  <si>
    <t>Li3 
Lieferzeit ab 2. Abruf
10 Wochen</t>
  </si>
  <si>
    <t>Q6 - Funktionalität / Passform</t>
  </si>
  <si>
    <t>Ausschreibung von klassischen Damenhalbschuhen</t>
  </si>
  <si>
    <t>V-26/0324</t>
  </si>
  <si>
    <t>Li1
Mindestabrufmenge 50 Paar</t>
  </si>
  <si>
    <t>zzgl. 10 Punkte je 10 Paar, max. 100 Punkte</t>
  </si>
  <si>
    <t>abzügl. 10 Punkte je 10 Paar</t>
  </si>
  <si>
    <t xml:space="preserve">Li2
Lieferzeit 1. Abruf
12 Wochen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</si>
</sst>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2"/>
      <name val="Arial Narrow"/>
      <family val="2"/>
    </font>
    <font>
      <i/>
      <sz val="12"/>
      <color indexed="30"/>
      <name val="Arial Narrow"/>
      <family val="2"/>
    </font>
    <font>
      <b/>
      <sz val="12"/>
      <color indexed="12"/>
      <name val="Arial Narrow"/>
      <family val="2"/>
    </font>
    <font>
      <sz val="12"/>
      <color indexed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92D050"/>
      <name val="Arial Narrow"/>
      <family val="2"/>
    </font>
    <font>
      <sz val="12"/>
      <color rgb="FFFF0000"/>
      <name val="Arial Narrow"/>
      <family val="2"/>
    </font>
    <font>
      <sz val="12"/>
      <color rgb="FF00B050"/>
      <name val="Arial Narrow"/>
      <family val="2"/>
    </font>
    <font>
      <sz val="12"/>
      <name val="Open Sans"/>
      <family val="2"/>
    </font>
    <font>
      <sz val="12"/>
      <color theme="1"/>
      <name val="Open Sans"/>
      <family val="2"/>
    </font>
    <font>
      <b/>
      <sz val="12"/>
      <name val="Open Sans"/>
      <family val="2"/>
    </font>
    <font>
      <b/>
      <sz val="12"/>
      <color indexed="8"/>
      <name val="Open Sans"/>
      <family val="2"/>
    </font>
    <font>
      <i/>
      <sz val="12"/>
      <color indexed="8"/>
      <name val="Open Sans"/>
      <family val="2"/>
    </font>
    <font>
      <b/>
      <sz val="12"/>
      <color indexed="12"/>
      <name val="Open Sans"/>
      <family val="2"/>
    </font>
    <font>
      <sz val="12"/>
      <color indexed="12"/>
      <name val="Open Sans"/>
      <family val="2"/>
    </font>
    <font>
      <b/>
      <sz val="12"/>
      <color theme="1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8" fillId="0" borderId="0" xfId="0" applyFont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8" fillId="0" borderId="1" xfId="0" applyFont="1" applyBorder="1" applyProtection="1"/>
    <xf numFmtId="0" fontId="8" fillId="0" borderId="2" xfId="0" applyFont="1" applyBorder="1" applyProtection="1"/>
    <xf numFmtId="0" fontId="3" fillId="0" borderId="0" xfId="0" applyFont="1" applyProtection="1">
      <protection locked="0"/>
    </xf>
    <xf numFmtId="0" fontId="3" fillId="2" borderId="1" xfId="0" applyFont="1" applyFill="1" applyBorder="1" applyProtection="1"/>
    <xf numFmtId="0" fontId="8" fillId="0" borderId="3" xfId="0" applyFont="1" applyBorder="1" applyAlignment="1" applyProtection="1">
      <alignment horizontal="right"/>
      <protection locked="0"/>
    </xf>
    <xf numFmtId="0" fontId="8" fillId="0" borderId="3" xfId="0" applyFont="1" applyBorder="1" applyProtection="1"/>
    <xf numFmtId="0" fontId="3" fillId="0" borderId="0" xfId="0" applyFont="1" applyBorder="1" applyProtection="1">
      <protection locked="0"/>
    </xf>
    <xf numFmtId="0" fontId="8" fillId="0" borderId="0" xfId="0" applyFont="1" applyProtection="1"/>
    <xf numFmtId="0" fontId="3" fillId="4" borderId="1" xfId="0" applyFont="1" applyFill="1" applyBorder="1" applyProtection="1"/>
    <xf numFmtId="0" fontId="8" fillId="0" borderId="0" xfId="0" applyFont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8" fillId="0" borderId="4" xfId="0" applyFont="1" applyBorder="1" applyAlignment="1" applyProtection="1">
      <alignment horizontal="right"/>
    </xf>
    <xf numFmtId="2" fontId="8" fillId="5" borderId="1" xfId="0" applyNumberFormat="1" applyFont="1" applyFill="1" applyBorder="1" applyProtection="1"/>
    <xf numFmtId="2" fontId="8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horizontal="center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0" fillId="0" borderId="1" xfId="0" applyFont="1" applyFill="1" applyBorder="1" applyProtection="1">
      <protection locked="0"/>
    </xf>
    <xf numFmtId="0" fontId="10" fillId="0" borderId="1" xfId="0" applyFont="1" applyFill="1" applyBorder="1" applyProtection="1"/>
    <xf numFmtId="0" fontId="4" fillId="0" borderId="1" xfId="0" applyFont="1" applyFill="1" applyBorder="1" applyProtection="1"/>
    <xf numFmtId="0" fontId="8" fillId="8" borderId="1" xfId="0" applyFont="1" applyFill="1" applyBorder="1" applyProtection="1">
      <protection locked="0"/>
    </xf>
    <xf numFmtId="0" fontId="8" fillId="8" borderId="1" xfId="0" applyFont="1" applyFill="1" applyBorder="1" applyProtection="1"/>
    <xf numFmtId="0" fontId="2" fillId="0" borderId="0" xfId="0" applyFont="1" applyProtection="1">
      <protection locked="0"/>
    </xf>
    <xf numFmtId="0" fontId="11" fillId="0" borderId="0" xfId="0" applyFont="1" applyBorder="1" applyAlignment="1" applyProtection="1">
      <alignment vertical="center"/>
      <protection locked="0"/>
    </xf>
    <xf numFmtId="0" fontId="8" fillId="9" borderId="2" xfId="0" applyFont="1" applyFill="1" applyBorder="1" applyAlignment="1" applyProtection="1">
      <alignment horizontal="right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164" fontId="8" fillId="3" borderId="1" xfId="1" applyNumberFormat="1" applyFont="1" applyFill="1" applyBorder="1" applyProtection="1"/>
    <xf numFmtId="164" fontId="8" fillId="3" borderId="1" xfId="0" applyNumberFormat="1" applyFont="1" applyFill="1" applyBorder="1" applyProtection="1"/>
    <xf numFmtId="0" fontId="12" fillId="0" borderId="14" xfId="0" applyFont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11" xfId="0" applyFont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3" fillId="0" borderId="0" xfId="0" applyFont="1" applyProtection="1">
      <protection locked="0"/>
    </xf>
    <xf numFmtId="0" fontId="15" fillId="2" borderId="1" xfId="0" applyFont="1" applyFill="1" applyBorder="1" applyAlignment="1" applyProtection="1">
      <alignment horizontal="right"/>
      <protection locked="0"/>
    </xf>
    <xf numFmtId="0" fontId="15" fillId="7" borderId="1" xfId="0" applyFont="1" applyFill="1" applyBorder="1" applyAlignment="1" applyProtection="1">
      <alignment horizontal="center"/>
      <protection locked="0"/>
    </xf>
    <xf numFmtId="0" fontId="13" fillId="10" borderId="9" xfId="0" applyFont="1" applyFill="1" applyBorder="1" applyProtection="1">
      <protection locked="0"/>
    </xf>
    <xf numFmtId="0" fontId="13" fillId="0" borderId="2" xfId="0" applyFont="1" applyBorder="1" applyAlignment="1" applyProtection="1">
      <alignment horizontal="right"/>
      <protection locked="0"/>
    </xf>
    <xf numFmtId="0" fontId="16" fillId="7" borderId="1" xfId="0" applyFont="1" applyFill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5" fillId="4" borderId="1" xfId="0" applyFont="1" applyFill="1" applyBorder="1" applyProtection="1">
      <protection locked="0"/>
    </xf>
    <xf numFmtId="0" fontId="17" fillId="0" borderId="0" xfId="0" applyFont="1" applyProtection="1">
      <protection locked="0"/>
    </xf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right"/>
      <protection locked="0"/>
    </xf>
    <xf numFmtId="0" fontId="14" fillId="3" borderId="1" xfId="0" applyFont="1" applyFill="1" applyBorder="1" applyProtection="1">
      <protection locked="0"/>
    </xf>
    <xf numFmtId="0" fontId="14" fillId="5" borderId="1" xfId="0" applyFont="1" applyFill="1" applyBorder="1" applyProtection="1">
      <protection locked="0"/>
    </xf>
    <xf numFmtId="0" fontId="18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20" fillId="6" borderId="1" xfId="0" applyFont="1" applyFill="1" applyBorder="1" applyProtection="1">
      <protection locked="0"/>
    </xf>
    <xf numFmtId="0" fontId="20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/>
      <protection locked="0"/>
    </xf>
    <xf numFmtId="0" fontId="15" fillId="6" borderId="1" xfId="0" applyFont="1" applyFill="1" applyBorder="1" applyProtection="1">
      <protection locked="0"/>
    </xf>
    <xf numFmtId="0" fontId="9" fillId="10" borderId="3" xfId="0" applyFont="1" applyFill="1" applyBorder="1" applyAlignment="1" applyProtection="1">
      <alignment horizontal="center" vertical="center" wrapText="1"/>
      <protection locked="0"/>
    </xf>
    <xf numFmtId="0" fontId="9" fillId="10" borderId="2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10" borderId="2" xfId="0" applyFont="1" applyFill="1" applyBorder="1" applyAlignment="1" applyProtection="1">
      <alignment horizontal="center" vertical="center"/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/>
    <xf numFmtId="0" fontId="13" fillId="0" borderId="3" xfId="0" applyFont="1" applyBorder="1" applyProtection="1"/>
    <xf numFmtId="0" fontId="13" fillId="0" borderId="5" xfId="0" applyFont="1" applyBorder="1" applyProtection="1"/>
    <xf numFmtId="0" fontId="13" fillId="0" borderId="1" xfId="0" applyFont="1" applyBorder="1" applyAlignment="1" applyProtection="1">
      <alignment vertical="center" wrapText="1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vertical="center"/>
      <protection locked="0"/>
    </xf>
    <xf numFmtId="0" fontId="13" fillId="0" borderId="3" xfId="0" applyFont="1" applyBorder="1" applyProtection="1">
      <protection locked="0"/>
    </xf>
    <xf numFmtId="0" fontId="13" fillId="0" borderId="8" xfId="0" applyFont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vertical="center" wrapText="1"/>
      <protection locked="0"/>
    </xf>
  </cellXfs>
  <cellStyles count="2">
    <cellStyle name="Standard" xfId="0" builtinId="0"/>
    <cellStyle name="Währung" xfId="1" builtinId="4"/>
  </cellStyles>
  <dxfs count="6"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border>
        <left style="thin">
          <color indexed="20"/>
        </left>
        <right style="thin">
          <color indexed="20"/>
        </right>
        <top style="thin">
          <color indexed="20"/>
        </top>
        <bottom style="thin">
          <color indexed="20"/>
        </bottom>
      </border>
    </dxf>
    <dxf>
      <font>
        <b/>
        <i val="0"/>
        <condense val="0"/>
        <extend val="0"/>
        <color indexed="10"/>
      </font>
      <fill>
        <patternFill>
          <bgColor indexed="10"/>
        </patternFill>
      </fill>
    </dxf>
    <dxf>
      <font>
        <b/>
        <i val="0"/>
        <condense val="0"/>
        <extend val="0"/>
        <color indexed="10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11</xdr:col>
      <xdr:colOff>962025</xdr:colOff>
      <xdr:row>1</xdr:row>
      <xdr:rowOff>219075</xdr:rowOff>
    </xdr:to>
    <xdr:pic>
      <xdr:nvPicPr>
        <xdr:cNvPr id="5173" name="Grafik 1" descr="Bild2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175" y="0"/>
          <a:ext cx="1685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N56"/>
  <sheetViews>
    <sheetView tabSelected="1" zoomScale="80" zoomScaleNormal="80" workbookViewId="0">
      <selection activeCell="G46" sqref="G46"/>
    </sheetView>
  </sheetViews>
  <sheetFormatPr baseColWidth="10" defaultColWidth="11.28515625" defaultRowHeight="15.75" x14ac:dyDescent="0.25"/>
  <cols>
    <col min="1" max="1" width="34.28515625" style="1" customWidth="1"/>
    <col min="2" max="2" width="13.85546875" style="1" customWidth="1"/>
    <col min="3" max="3" width="9.5703125" style="1" customWidth="1"/>
    <col min="4" max="4" width="24.7109375" style="1" customWidth="1"/>
    <col min="5" max="5" width="10.7109375" style="1" customWidth="1"/>
    <col min="6" max="6" width="22.7109375" style="1" customWidth="1"/>
    <col min="7" max="7" width="10.7109375" style="1" customWidth="1"/>
    <col min="8" max="8" width="22.7109375" style="1" customWidth="1"/>
    <col min="9" max="9" width="11" style="1" customWidth="1"/>
    <col min="10" max="10" width="21.7109375" style="1" customWidth="1"/>
    <col min="11" max="11" width="10.7109375" style="1" customWidth="1"/>
    <col min="12" max="12" width="23" style="1" customWidth="1"/>
    <col min="13" max="13" width="11" style="1" customWidth="1"/>
    <col min="14" max="14" width="21.7109375" style="1" customWidth="1"/>
    <col min="15" max="16384" width="11.28515625" style="1"/>
  </cols>
  <sheetData>
    <row r="1" spans="1:14" ht="18" x14ac:dyDescent="0.25">
      <c r="A1" s="40" t="s">
        <v>26</v>
      </c>
      <c r="D1" s="22"/>
    </row>
    <row r="2" spans="1:14" ht="18" x14ac:dyDescent="0.25">
      <c r="A2" s="40" t="s">
        <v>44</v>
      </c>
      <c r="D2" s="22"/>
    </row>
    <row r="3" spans="1:14" ht="18" x14ac:dyDescent="0.35">
      <c r="A3" s="39" t="s">
        <v>45</v>
      </c>
      <c r="D3" s="22"/>
    </row>
    <row r="4" spans="1:14" ht="36.75" customHeight="1" thickBot="1" x14ac:dyDescent="0.3">
      <c r="C4" s="61" t="s">
        <v>35</v>
      </c>
      <c r="D4" s="64"/>
      <c r="E4" s="61" t="s">
        <v>36</v>
      </c>
      <c r="F4" s="62"/>
      <c r="G4" s="61" t="s">
        <v>37</v>
      </c>
      <c r="H4" s="62"/>
      <c r="I4" s="61" t="s">
        <v>38</v>
      </c>
      <c r="J4" s="62"/>
      <c r="K4" s="61" t="s">
        <v>39</v>
      </c>
      <c r="L4" s="62"/>
      <c r="M4" s="61" t="s">
        <v>40</v>
      </c>
      <c r="N4" s="62"/>
    </row>
    <row r="5" spans="1:14" ht="18.75" thickBot="1" x14ac:dyDescent="0.4">
      <c r="A5" s="44" t="s">
        <v>8</v>
      </c>
      <c r="B5" s="23" t="s">
        <v>0</v>
      </c>
      <c r="C5" s="2" t="s">
        <v>1</v>
      </c>
      <c r="D5" s="31" t="s">
        <v>2</v>
      </c>
      <c r="E5" s="2" t="s">
        <v>1</v>
      </c>
      <c r="F5" s="31" t="s">
        <v>2</v>
      </c>
      <c r="G5" s="2" t="s">
        <v>1</v>
      </c>
      <c r="H5" s="31" t="s">
        <v>2</v>
      </c>
      <c r="I5" s="2" t="s">
        <v>1</v>
      </c>
      <c r="J5" s="31" t="s">
        <v>2</v>
      </c>
      <c r="K5" s="2" t="s">
        <v>1</v>
      </c>
      <c r="L5" s="31" t="s">
        <v>2</v>
      </c>
      <c r="M5" s="2" t="s">
        <v>1</v>
      </c>
      <c r="N5" s="31" t="s">
        <v>2</v>
      </c>
    </row>
    <row r="6" spans="1:14" s="21" customFormat="1" ht="18" x14ac:dyDescent="0.35">
      <c r="A6" s="65" t="s">
        <v>29</v>
      </c>
      <c r="B6" s="41">
        <v>10</v>
      </c>
      <c r="C6" s="24"/>
      <c r="D6" s="25">
        <f>IF(C6&lt;70,0,$B6*C6)</f>
        <v>0</v>
      </c>
      <c r="E6" s="24"/>
      <c r="F6" s="25">
        <f>IF(E6&lt;70,0,$B6*E6)</f>
        <v>0</v>
      </c>
      <c r="G6" s="24"/>
      <c r="H6" s="25">
        <f>IF(G6&lt;70,0,$B6*G6)</f>
        <v>0</v>
      </c>
      <c r="I6" s="24"/>
      <c r="J6" s="25">
        <f>IF(I6&lt;70,0,$B6*I6)</f>
        <v>0</v>
      </c>
      <c r="K6" s="24"/>
      <c r="L6" s="26">
        <f>IF(K6&lt;70,0,$B6*K6)</f>
        <v>0</v>
      </c>
      <c r="M6" s="24"/>
      <c r="N6" s="25">
        <f t="shared" ref="N6:N9" si="0">IF(M6&lt;70,0,$B6*M6)</f>
        <v>0</v>
      </c>
    </row>
    <row r="7" spans="1:14" s="21" customFormat="1" ht="18" x14ac:dyDescent="0.35">
      <c r="A7" s="65" t="s">
        <v>3</v>
      </c>
      <c r="B7" s="66">
        <v>30</v>
      </c>
      <c r="C7" s="24"/>
      <c r="D7" s="25">
        <f t="shared" ref="D7:D9" si="1">IF(C7&lt;70,0,$B7*C7)</f>
        <v>0</v>
      </c>
      <c r="E7" s="24"/>
      <c r="F7" s="25">
        <f t="shared" ref="F7:F9" si="2">IF(E7&lt;70,0,$B7*E7)</f>
        <v>0</v>
      </c>
      <c r="G7" s="24"/>
      <c r="H7" s="25">
        <f t="shared" ref="H7:H9" si="3">IF(G7&lt;70,0,$B7*G7)</f>
        <v>0</v>
      </c>
      <c r="I7" s="24"/>
      <c r="J7" s="25">
        <f t="shared" ref="J7:J9" si="4">IF(I7&lt;70,0,$B7*I7)</f>
        <v>0</v>
      </c>
      <c r="K7" s="24"/>
      <c r="L7" s="26">
        <f t="shared" ref="L7:L9" si="5">IF(K7&lt;70,0,$B7*K7)</f>
        <v>0</v>
      </c>
      <c r="M7" s="24"/>
      <c r="N7" s="25">
        <f t="shared" si="0"/>
        <v>0</v>
      </c>
    </row>
    <row r="8" spans="1:14" s="21" customFormat="1" ht="18" x14ac:dyDescent="0.35">
      <c r="A8" s="65" t="s">
        <v>30</v>
      </c>
      <c r="B8" s="66">
        <v>30</v>
      </c>
      <c r="C8" s="24"/>
      <c r="D8" s="25">
        <f t="shared" si="1"/>
        <v>0</v>
      </c>
      <c r="E8" s="24"/>
      <c r="F8" s="25">
        <f t="shared" si="2"/>
        <v>0</v>
      </c>
      <c r="G8" s="24"/>
      <c r="H8" s="25">
        <f t="shared" si="3"/>
        <v>0</v>
      </c>
      <c r="I8" s="24"/>
      <c r="J8" s="25">
        <f t="shared" si="4"/>
        <v>0</v>
      </c>
      <c r="K8" s="24"/>
      <c r="L8" s="26">
        <f t="shared" si="5"/>
        <v>0</v>
      </c>
      <c r="M8" s="24"/>
      <c r="N8" s="25">
        <f t="shared" si="0"/>
        <v>0</v>
      </c>
    </row>
    <row r="9" spans="1:14" s="21" customFormat="1" ht="18" x14ac:dyDescent="0.35">
      <c r="A9" s="65" t="s">
        <v>43</v>
      </c>
      <c r="B9" s="66">
        <v>30</v>
      </c>
      <c r="C9" s="24"/>
      <c r="D9" s="25">
        <f t="shared" si="1"/>
        <v>0</v>
      </c>
      <c r="E9" s="24"/>
      <c r="F9" s="25">
        <f t="shared" si="2"/>
        <v>0</v>
      </c>
      <c r="G9" s="24"/>
      <c r="H9" s="25">
        <f t="shared" si="3"/>
        <v>0</v>
      </c>
      <c r="I9" s="24"/>
      <c r="J9" s="25">
        <f t="shared" si="4"/>
        <v>0</v>
      </c>
      <c r="K9" s="24"/>
      <c r="L9" s="26">
        <f t="shared" si="5"/>
        <v>0</v>
      </c>
      <c r="M9" s="24"/>
      <c r="N9" s="25">
        <f t="shared" si="0"/>
        <v>0</v>
      </c>
    </row>
    <row r="10" spans="1:14" ht="18" x14ac:dyDescent="0.35">
      <c r="A10" s="41" t="s">
        <v>10</v>
      </c>
      <c r="B10" s="67">
        <f>SUM(B6:B9)</f>
        <v>100</v>
      </c>
      <c r="C10" s="3">
        <f>SUM(C6:C9)</f>
        <v>0</v>
      </c>
      <c r="D10" s="4">
        <f>IF(PRODUCT(D6:D9)=0,0,SUM(D6:D9))</f>
        <v>0</v>
      </c>
      <c r="E10" s="3">
        <f>SUM(E6:E9)</f>
        <v>0</v>
      </c>
      <c r="F10" s="4">
        <f>IF(PRODUCT(F6:F9)=0,0,SUM(F6:F9))</f>
        <v>0</v>
      </c>
      <c r="G10" s="3">
        <f>SUM(G6:G9)</f>
        <v>0</v>
      </c>
      <c r="H10" s="4">
        <f>IF(PRODUCT(H6:H9)=0,0,SUM(H6:H9))</f>
        <v>0</v>
      </c>
      <c r="I10" s="3">
        <f>SUM(I6:I9)</f>
        <v>0</v>
      </c>
      <c r="J10" s="4">
        <f>IF(PRODUCT(J6:J9)=0,0,SUM(J6:J9))</f>
        <v>0</v>
      </c>
      <c r="K10" s="3">
        <f>SUM(K6:K9)</f>
        <v>0</v>
      </c>
      <c r="L10" s="4">
        <f>IF(PRODUCT(L6:L9)=0,0,SUM(L6:L9))</f>
        <v>0</v>
      </c>
      <c r="M10" s="3">
        <f>SUM(M6:M9)</f>
        <v>0</v>
      </c>
      <c r="N10" s="4">
        <f>IF(PRODUCT(N6:N9)=0,0,SUM(N6:N9))</f>
        <v>0</v>
      </c>
    </row>
    <row r="11" spans="1:14" s="5" customFormat="1" ht="18" x14ac:dyDescent="0.35">
      <c r="A11" s="42" t="s">
        <v>12</v>
      </c>
      <c r="B11" s="43">
        <v>80</v>
      </c>
      <c r="D11" s="6">
        <f>+D10*$B$11/100</f>
        <v>0</v>
      </c>
      <c r="F11" s="6">
        <f>+F10*$B$11/100</f>
        <v>0</v>
      </c>
      <c r="H11" s="6">
        <f>+H10*$B$11/100</f>
        <v>0</v>
      </c>
      <c r="J11" s="6">
        <f>+J10*$B$11/100</f>
        <v>0</v>
      </c>
      <c r="L11" s="6">
        <f>+L10*$B$11/100</f>
        <v>0</v>
      </c>
      <c r="N11" s="6">
        <f t="shared" ref="N11" si="6">+N10*$B$11/100</f>
        <v>0</v>
      </c>
    </row>
    <row r="12" spans="1:14" ht="18.75" thickBot="1" x14ac:dyDescent="0.4">
      <c r="A12" s="41"/>
      <c r="B12" s="41"/>
    </row>
    <row r="13" spans="1:14" ht="18.75" thickBot="1" x14ac:dyDescent="0.4">
      <c r="A13" s="44" t="s">
        <v>9</v>
      </c>
      <c r="B13" s="45" t="s">
        <v>0</v>
      </c>
      <c r="C13" s="7" t="s">
        <v>1</v>
      </c>
      <c r="D13" s="2" t="s">
        <v>2</v>
      </c>
      <c r="E13" s="7" t="s">
        <v>1</v>
      </c>
      <c r="F13" s="2" t="s">
        <v>2</v>
      </c>
      <c r="G13" s="7" t="s">
        <v>1</v>
      </c>
      <c r="H13" s="2" t="s">
        <v>2</v>
      </c>
      <c r="I13" s="7" t="s">
        <v>1</v>
      </c>
      <c r="J13" s="2" t="s">
        <v>2</v>
      </c>
      <c r="K13" s="7" t="s">
        <v>1</v>
      </c>
      <c r="L13" s="2" t="s">
        <v>2</v>
      </c>
      <c r="M13" s="7" t="s">
        <v>1</v>
      </c>
      <c r="N13" s="2" t="s">
        <v>2</v>
      </c>
    </row>
    <row r="14" spans="1:14" ht="18" x14ac:dyDescent="0.35">
      <c r="A14" s="65" t="s">
        <v>31</v>
      </c>
      <c r="B14" s="68">
        <v>30</v>
      </c>
      <c r="C14" s="27"/>
      <c r="D14" s="28">
        <f>+C14*$B14</f>
        <v>0</v>
      </c>
      <c r="E14" s="27"/>
      <c r="F14" s="28">
        <f>+E14*$B14</f>
        <v>0</v>
      </c>
      <c r="G14" s="27"/>
      <c r="H14" s="28">
        <f t="shared" ref="H14:H16" si="7">+G14*$B14</f>
        <v>0</v>
      </c>
      <c r="I14" s="27"/>
      <c r="J14" s="28">
        <f t="shared" ref="J14:J16" si="8">+I14*$B14</f>
        <v>0</v>
      </c>
      <c r="K14" s="27"/>
      <c r="L14" s="28">
        <f t="shared" ref="L14:L16" si="9">+K14*$B14</f>
        <v>0</v>
      </c>
      <c r="M14" s="27"/>
      <c r="N14" s="28">
        <f t="shared" ref="N14:N16" si="10">+M14*$B14</f>
        <v>0</v>
      </c>
    </row>
    <row r="15" spans="1:14" ht="18" x14ac:dyDescent="0.35">
      <c r="A15" s="65" t="s">
        <v>41</v>
      </c>
      <c r="B15" s="66">
        <v>30</v>
      </c>
      <c r="C15" s="27"/>
      <c r="D15" s="28">
        <f t="shared" ref="D15:D16" si="11">+C15*$B15</f>
        <v>0</v>
      </c>
      <c r="E15" s="27"/>
      <c r="F15" s="28">
        <f t="shared" ref="F15:F16" si="12">+E15*$B15</f>
        <v>0</v>
      </c>
      <c r="G15" s="27"/>
      <c r="H15" s="28">
        <f t="shared" si="7"/>
        <v>0</v>
      </c>
      <c r="I15" s="27"/>
      <c r="J15" s="28">
        <f t="shared" si="8"/>
        <v>0</v>
      </c>
      <c r="K15" s="27"/>
      <c r="L15" s="28">
        <f t="shared" si="9"/>
        <v>0</v>
      </c>
      <c r="M15" s="27"/>
      <c r="N15" s="28">
        <f t="shared" si="10"/>
        <v>0</v>
      </c>
    </row>
    <row r="16" spans="1:14" ht="18" x14ac:dyDescent="0.35">
      <c r="A16" s="65" t="s">
        <v>32</v>
      </c>
      <c r="B16" s="66">
        <v>40</v>
      </c>
      <c r="C16" s="27"/>
      <c r="D16" s="28">
        <f t="shared" si="11"/>
        <v>0</v>
      </c>
      <c r="E16" s="27"/>
      <c r="F16" s="28">
        <f t="shared" si="12"/>
        <v>0</v>
      </c>
      <c r="G16" s="27"/>
      <c r="H16" s="28">
        <f t="shared" si="7"/>
        <v>0</v>
      </c>
      <c r="I16" s="27"/>
      <c r="J16" s="28">
        <f t="shared" si="8"/>
        <v>0</v>
      </c>
      <c r="K16" s="27"/>
      <c r="L16" s="28">
        <f t="shared" si="9"/>
        <v>0</v>
      </c>
      <c r="M16" s="27"/>
      <c r="N16" s="28">
        <f t="shared" si="10"/>
        <v>0</v>
      </c>
    </row>
    <row r="17" spans="1:14" ht="18" x14ac:dyDescent="0.35">
      <c r="A17" s="41" t="s">
        <v>11</v>
      </c>
      <c r="B17" s="67">
        <f>SUM(B14:B16)</f>
        <v>100</v>
      </c>
      <c r="C17" s="27"/>
      <c r="D17" s="28">
        <f t="shared" ref="D17:N17" si="13">SUM(D14:D16)</f>
        <v>0</v>
      </c>
      <c r="E17" s="8">
        <f t="shared" si="13"/>
        <v>0</v>
      </c>
      <c r="F17" s="28">
        <f t="shared" si="13"/>
        <v>0</v>
      </c>
      <c r="G17" s="8">
        <f t="shared" si="13"/>
        <v>0</v>
      </c>
      <c r="H17" s="28">
        <f t="shared" si="13"/>
        <v>0</v>
      </c>
      <c r="I17" s="8">
        <f t="shared" si="13"/>
        <v>0</v>
      </c>
      <c r="J17" s="28">
        <f t="shared" si="13"/>
        <v>0</v>
      </c>
      <c r="K17" s="8">
        <f t="shared" si="13"/>
        <v>0</v>
      </c>
      <c r="L17" s="28">
        <f t="shared" si="13"/>
        <v>0</v>
      </c>
      <c r="M17" s="8">
        <f t="shared" si="13"/>
        <v>0</v>
      </c>
      <c r="N17" s="28">
        <f t="shared" si="13"/>
        <v>0</v>
      </c>
    </row>
    <row r="18" spans="1:14" s="5" customFormat="1" ht="18" x14ac:dyDescent="0.35">
      <c r="A18" s="42" t="s">
        <v>12</v>
      </c>
      <c r="B18" s="46">
        <v>20</v>
      </c>
      <c r="C18" s="9"/>
      <c r="D18" s="6">
        <f>+D17*$B$18/100</f>
        <v>0</v>
      </c>
      <c r="E18" s="9"/>
      <c r="F18" s="6">
        <f>+F17*$B$18/100</f>
        <v>0</v>
      </c>
      <c r="G18" s="9"/>
      <c r="H18" s="6">
        <f>+H17*$B$18/100</f>
        <v>0</v>
      </c>
      <c r="I18" s="9"/>
      <c r="J18" s="6">
        <f>+J17*$B$18/100</f>
        <v>0</v>
      </c>
      <c r="K18" s="9"/>
      <c r="L18" s="6">
        <f>+L17*$B$18/100</f>
        <v>0</v>
      </c>
      <c r="M18" s="9"/>
      <c r="N18" s="6">
        <f t="shared" ref="N18" si="14">+N17*$B$18/100</f>
        <v>0</v>
      </c>
    </row>
    <row r="19" spans="1:14" ht="18" x14ac:dyDescent="0.35">
      <c r="A19" s="47"/>
      <c r="B19" s="47"/>
      <c r="D19" s="10"/>
      <c r="F19" s="10"/>
      <c r="H19" s="10"/>
      <c r="J19" s="10"/>
      <c r="L19" s="10"/>
      <c r="N19" s="10"/>
    </row>
    <row r="20" spans="1:14" ht="18" x14ac:dyDescent="0.35">
      <c r="A20" s="48" t="s">
        <v>15</v>
      </c>
      <c r="B20" s="47"/>
      <c r="C20" s="5"/>
      <c r="D20" s="11" t="str">
        <f>IF(D11=0, " ",(+D11+D18))</f>
        <v xml:space="preserve"> </v>
      </c>
      <c r="E20" s="5"/>
      <c r="F20" s="11" t="str">
        <f>IF(F11=0, " ",(+F11+F18))</f>
        <v xml:space="preserve"> </v>
      </c>
      <c r="G20" s="5"/>
      <c r="H20" s="11" t="str">
        <f>IF(H11=0, " ",(+H11+H18))</f>
        <v xml:space="preserve"> </v>
      </c>
      <c r="I20" s="5"/>
      <c r="J20" s="11" t="str">
        <f>IF(J11=0, " ",(+J11+J18))</f>
        <v xml:space="preserve"> </v>
      </c>
      <c r="K20" s="5"/>
      <c r="L20" s="11" t="str">
        <f>IF(L11=0, " ",(+L11+L18))</f>
        <v xml:space="preserve"> </v>
      </c>
      <c r="M20" s="5"/>
      <c r="N20" s="11" t="str">
        <f>IF(N11=0, " ",(+N11+N18))</f>
        <v xml:space="preserve"> </v>
      </c>
    </row>
    <row r="21" spans="1:14" ht="18" x14ac:dyDescent="0.35">
      <c r="A21" s="49"/>
      <c r="B21" s="50"/>
      <c r="C21" s="12"/>
      <c r="D21" s="13" t="e">
        <f>RANK(D20,$D$20:$N$20,0)</f>
        <v>#VALUE!</v>
      </c>
      <c r="E21" s="13"/>
      <c r="F21" s="13" t="e">
        <f>RANK(F20,$D$20:$N$20,0)</f>
        <v>#VALUE!</v>
      </c>
      <c r="G21" s="13"/>
      <c r="H21" s="13" t="e">
        <f>RANK(H20,$D$20:$N$20,0)</f>
        <v>#VALUE!</v>
      </c>
      <c r="I21" s="13"/>
      <c r="J21" s="13" t="e">
        <f>RANK(J20,$D$20:$N$20,0)</f>
        <v>#VALUE!</v>
      </c>
      <c r="K21" s="13"/>
      <c r="L21" s="13" t="e">
        <f>RANK(L20,$D$20:$N$20,0)</f>
        <v>#VALUE!</v>
      </c>
      <c r="M21" s="13"/>
      <c r="N21" s="13" t="e">
        <f>RANK(N20,$D$20:$N$20,0)</f>
        <v>#VALUE!</v>
      </c>
    </row>
    <row r="22" spans="1:14" ht="18" x14ac:dyDescent="0.35">
      <c r="A22" s="47"/>
      <c r="B22" s="51"/>
      <c r="C22" s="12"/>
      <c r="D22" s="14"/>
      <c r="E22" s="12"/>
      <c r="F22" s="14"/>
      <c r="G22" s="12"/>
      <c r="H22" s="14"/>
      <c r="I22" s="12"/>
      <c r="J22" s="14"/>
      <c r="K22" s="12"/>
      <c r="L22" s="14"/>
      <c r="M22" s="12"/>
      <c r="N22" s="14"/>
    </row>
    <row r="23" spans="1:14" ht="18" x14ac:dyDescent="0.35">
      <c r="A23" s="52" t="s">
        <v>14</v>
      </c>
      <c r="B23" s="50"/>
      <c r="C23" s="12"/>
      <c r="D23" s="33"/>
      <c r="F23" s="34"/>
      <c r="H23" s="34"/>
      <c r="J23" s="34"/>
      <c r="L23" s="34"/>
      <c r="N23" s="34"/>
    </row>
    <row r="24" spans="1:14" ht="18" x14ac:dyDescent="0.35">
      <c r="A24" s="47"/>
      <c r="B24" s="47"/>
      <c r="D24" s="13" t="e">
        <f>RANK(D23,$D$23:$N$23,1)</f>
        <v>#N/A</v>
      </c>
      <c r="E24" s="13"/>
      <c r="F24" s="13" t="e">
        <f>RANK(F23,$D$23:$N$23,1)</f>
        <v>#N/A</v>
      </c>
      <c r="G24" s="13"/>
      <c r="H24" s="13" t="e">
        <f>RANK(H23,$D$23:$N$23,1)</f>
        <v>#N/A</v>
      </c>
      <c r="I24" s="13"/>
      <c r="J24" s="13" t="e">
        <f>RANK(J23,$D$23:$N$23,1)</f>
        <v>#N/A</v>
      </c>
      <c r="K24" s="13"/>
      <c r="L24" s="13" t="e">
        <f>RANK(L23,$D$23:$N$23,1)</f>
        <v>#N/A</v>
      </c>
      <c r="M24" s="13"/>
      <c r="N24" s="13" t="e">
        <f>RANK(N23,$D$23:$N$23,1)</f>
        <v>#N/A</v>
      </c>
    </row>
    <row r="25" spans="1:14" ht="18" x14ac:dyDescent="0.35">
      <c r="A25" s="47"/>
      <c r="B25" s="47"/>
      <c r="D25" s="10"/>
      <c r="F25" s="10"/>
      <c r="H25" s="10"/>
      <c r="J25" s="10"/>
      <c r="L25" s="10"/>
      <c r="N25" s="10"/>
    </row>
    <row r="26" spans="1:14" ht="18" x14ac:dyDescent="0.35">
      <c r="A26" s="53" t="s">
        <v>13</v>
      </c>
      <c r="B26" s="47"/>
      <c r="D26" s="15" t="str">
        <f>IF(ISERROR(+D20/D23)," ",+D20/D23)</f>
        <v xml:space="preserve"> </v>
      </c>
      <c r="E26" s="16"/>
      <c r="F26" s="15" t="str">
        <f>IF(ISERROR(+F20/F23)," ",+F20/F23)</f>
        <v xml:space="preserve"> </v>
      </c>
      <c r="G26" s="16"/>
      <c r="H26" s="15" t="str">
        <f>IF(ISERROR(+H20/H23)," ",+H20/H23)</f>
        <v xml:space="preserve"> </v>
      </c>
      <c r="I26" s="16"/>
      <c r="J26" s="15" t="str">
        <f>IF(ISERROR(+J20/J23)," ",+J20/J23)</f>
        <v xml:space="preserve"> </v>
      </c>
      <c r="K26" s="16"/>
      <c r="L26" s="15" t="str">
        <f>IF(ISERROR(+L20/L23)," ",+L20/L23)</f>
        <v xml:space="preserve"> </v>
      </c>
      <c r="M26" s="16"/>
      <c r="N26" s="15" t="str">
        <f t="shared" ref="N26" si="15">IF(ISERROR(+N20/N23)," ",+N20/N23)</f>
        <v xml:space="preserve"> </v>
      </c>
    </row>
    <row r="27" spans="1:14" ht="18" x14ac:dyDescent="0.35">
      <c r="A27" s="49"/>
      <c r="B27" s="47"/>
      <c r="D27" s="10"/>
      <c r="F27" s="10"/>
      <c r="H27" s="10"/>
      <c r="J27" s="10"/>
      <c r="L27" s="10"/>
      <c r="N27" s="10"/>
    </row>
    <row r="28" spans="1:14" ht="18" x14ac:dyDescent="0.35">
      <c r="A28" s="54" t="s">
        <v>4</v>
      </c>
      <c r="B28" s="55"/>
      <c r="C28" s="18"/>
      <c r="D28" s="19" t="str">
        <f>IF(ISERROR(RANK(D26,$D$26:$N$26,0)),"Ausschluss",RANK(D26,$D$26:$N$26,0))</f>
        <v>Ausschluss</v>
      </c>
      <c r="E28" s="19"/>
      <c r="F28" s="19" t="str">
        <f>IF(ISERROR(RANK(F26,$D$26:$N$26,0)),"Ausschluss",RANK(F26,$D$26:$N$26,0))</f>
        <v>Ausschluss</v>
      </c>
      <c r="G28" s="19"/>
      <c r="H28" s="19" t="str">
        <f>IF(ISERROR(RANK(H26,$D$26:$N$26,0)),"Ausschluss",RANK(H26,$D$26:$N$26,0))</f>
        <v>Ausschluss</v>
      </c>
      <c r="I28" s="19"/>
      <c r="J28" s="19" t="str">
        <f>IF(ISERROR(RANK(J26,$D$26:$N$26,0)),"Ausschluss",RANK(J26,$D$26:$N$26,0))</f>
        <v>Ausschluss</v>
      </c>
      <c r="K28" s="19"/>
      <c r="L28" s="19" t="str">
        <f>IF(ISERROR(RANK(L26,$D$26:$N$26,0)),"Ausschluss",RANK(L26,$D$26:$N$26,0))</f>
        <v>Ausschluss</v>
      </c>
      <c r="M28" s="19"/>
      <c r="N28" s="19" t="str">
        <f>IF(ISERROR(RANK(N26,$D$26:$N$26,0)),"Ausschluss",RANK(N26,$D$26:$N$26,0))</f>
        <v>Ausschluss</v>
      </c>
    </row>
    <row r="29" spans="1:14" ht="15.75" customHeight="1" x14ac:dyDescent="0.35">
      <c r="A29" s="47"/>
      <c r="B29" s="47"/>
      <c r="F29" s="17"/>
      <c r="L29" s="5"/>
    </row>
    <row r="30" spans="1:14" ht="18" x14ac:dyDescent="0.35">
      <c r="A30" s="56" t="s">
        <v>19</v>
      </c>
      <c r="B30" s="47"/>
    </row>
    <row r="31" spans="1:14" ht="18" x14ac:dyDescent="0.35">
      <c r="A31" s="57"/>
      <c r="B31" s="47"/>
    </row>
    <row r="32" spans="1:14" ht="18" x14ac:dyDescent="0.35">
      <c r="A32" s="58" t="s">
        <v>21</v>
      </c>
      <c r="B32" s="59" t="s">
        <v>7</v>
      </c>
      <c r="C32" s="20"/>
      <c r="D32" s="20"/>
    </row>
    <row r="33" spans="1:4" ht="18" x14ac:dyDescent="0.35">
      <c r="A33" s="58" t="s">
        <v>22</v>
      </c>
      <c r="B33" s="59">
        <v>90</v>
      </c>
      <c r="C33" s="20"/>
      <c r="D33" s="20"/>
    </row>
    <row r="34" spans="1:4" ht="18" x14ac:dyDescent="0.35">
      <c r="A34" s="58" t="s">
        <v>5</v>
      </c>
      <c r="B34" s="59">
        <v>80</v>
      </c>
      <c r="C34" s="20"/>
      <c r="D34" s="20"/>
    </row>
    <row r="35" spans="1:4" ht="18" x14ac:dyDescent="0.35">
      <c r="A35" s="58" t="s">
        <v>6</v>
      </c>
      <c r="B35" s="59">
        <v>70</v>
      </c>
      <c r="C35" s="20"/>
      <c r="D35" s="20"/>
    </row>
    <row r="36" spans="1:4" ht="18" x14ac:dyDescent="0.35">
      <c r="A36" s="58" t="s">
        <v>23</v>
      </c>
      <c r="B36" s="59" t="s">
        <v>24</v>
      </c>
      <c r="C36" s="20"/>
      <c r="D36" s="20"/>
    </row>
    <row r="37" spans="1:4" x14ac:dyDescent="0.25">
      <c r="A37" s="20"/>
      <c r="B37" s="20"/>
      <c r="C37" s="20"/>
      <c r="D37" s="20"/>
    </row>
    <row r="38" spans="1:4" x14ac:dyDescent="0.25">
      <c r="A38" s="29" t="s">
        <v>25</v>
      </c>
      <c r="B38" s="20"/>
      <c r="C38" s="20"/>
      <c r="D38" s="20"/>
    </row>
    <row r="39" spans="1:4" x14ac:dyDescent="0.25">
      <c r="A39" s="20"/>
      <c r="B39" s="20"/>
      <c r="C39" s="20"/>
      <c r="D39" s="20"/>
    </row>
    <row r="40" spans="1:4" ht="18" x14ac:dyDescent="0.35">
      <c r="A40" s="60" t="s">
        <v>20</v>
      </c>
      <c r="B40" s="41"/>
      <c r="C40" s="41"/>
      <c r="D40" s="41"/>
    </row>
    <row r="41" spans="1:4" ht="18" x14ac:dyDescent="0.35">
      <c r="A41" s="41"/>
      <c r="B41" s="41"/>
      <c r="C41" s="41"/>
      <c r="D41" s="41"/>
    </row>
    <row r="42" spans="1:4" ht="45" customHeight="1" x14ac:dyDescent="0.25">
      <c r="A42" s="69" t="s">
        <v>46</v>
      </c>
      <c r="B42" s="70" t="s">
        <v>18</v>
      </c>
      <c r="C42" s="71"/>
      <c r="D42" s="72"/>
    </row>
    <row r="43" spans="1:4" ht="20.25" customHeight="1" x14ac:dyDescent="0.25">
      <c r="A43" s="73" t="s">
        <v>33</v>
      </c>
      <c r="B43" s="70" t="s">
        <v>47</v>
      </c>
      <c r="C43" s="71"/>
      <c r="D43" s="72"/>
    </row>
    <row r="44" spans="1:4" ht="24" customHeight="1" x14ac:dyDescent="0.25">
      <c r="A44" s="73" t="s">
        <v>34</v>
      </c>
      <c r="B44" s="70" t="s">
        <v>48</v>
      </c>
      <c r="C44" s="71"/>
      <c r="D44" s="72"/>
    </row>
    <row r="45" spans="1:4" ht="16.899999999999999" customHeight="1" x14ac:dyDescent="0.35">
      <c r="A45" s="74"/>
      <c r="B45" s="74"/>
      <c r="C45" s="75"/>
      <c r="D45" s="76"/>
    </row>
    <row r="46" spans="1:4" ht="63" customHeight="1" x14ac:dyDescent="0.25">
      <c r="A46" s="69" t="s">
        <v>49</v>
      </c>
      <c r="B46" s="77" t="s">
        <v>18</v>
      </c>
      <c r="C46" s="78"/>
      <c r="D46" s="79"/>
    </row>
    <row r="47" spans="1:4" ht="18" x14ac:dyDescent="0.25">
      <c r="A47" s="80" t="s">
        <v>16</v>
      </c>
      <c r="B47" s="70" t="s">
        <v>27</v>
      </c>
      <c r="C47" s="71"/>
      <c r="D47" s="72"/>
    </row>
    <row r="48" spans="1:4" ht="31.5" customHeight="1" x14ac:dyDescent="0.25">
      <c r="A48" s="80" t="s">
        <v>17</v>
      </c>
      <c r="B48" s="70" t="s">
        <v>28</v>
      </c>
      <c r="C48" s="71"/>
      <c r="D48" s="72"/>
    </row>
    <row r="49" spans="1:4" ht="17.25" customHeight="1" x14ac:dyDescent="0.25">
      <c r="A49" s="73"/>
      <c r="B49" s="81"/>
      <c r="C49" s="82"/>
      <c r="D49" s="83"/>
    </row>
    <row r="50" spans="1:4" ht="54" x14ac:dyDescent="0.25">
      <c r="A50" s="84" t="s">
        <v>42</v>
      </c>
      <c r="B50" s="81" t="s">
        <v>18</v>
      </c>
      <c r="C50" s="82"/>
      <c r="D50" s="83"/>
    </row>
    <row r="51" spans="1:4" ht="18" x14ac:dyDescent="0.25">
      <c r="A51" s="80" t="s">
        <v>16</v>
      </c>
      <c r="B51" s="81" t="s">
        <v>27</v>
      </c>
      <c r="C51" s="82"/>
      <c r="D51" s="83"/>
    </row>
    <row r="52" spans="1:4" ht="18" x14ac:dyDescent="0.25">
      <c r="A52" s="80" t="s">
        <v>17</v>
      </c>
      <c r="B52" s="81" t="s">
        <v>28</v>
      </c>
      <c r="C52" s="82"/>
      <c r="D52" s="83"/>
    </row>
    <row r="53" spans="1:4" ht="16.899999999999999" customHeight="1" x14ac:dyDescent="0.25">
      <c r="A53" s="35"/>
      <c r="B53" s="36"/>
      <c r="C53" s="37"/>
      <c r="D53" s="38"/>
    </row>
    <row r="54" spans="1:4" x14ac:dyDescent="0.25">
      <c r="A54" s="32"/>
      <c r="B54" s="63"/>
      <c r="C54" s="63"/>
      <c r="D54" s="63"/>
    </row>
    <row r="55" spans="1:4" x14ac:dyDescent="0.25">
      <c r="A55" s="30"/>
      <c r="B55" s="63"/>
      <c r="C55" s="63"/>
      <c r="D55" s="63"/>
    </row>
    <row r="56" spans="1:4" x14ac:dyDescent="0.25">
      <c r="A56" s="30"/>
      <c r="B56" s="63"/>
      <c r="C56" s="63"/>
      <c r="D56" s="63"/>
    </row>
  </sheetData>
  <mergeCells count="15">
    <mergeCell ref="M4:N4"/>
    <mergeCell ref="K4:L4"/>
    <mergeCell ref="B56:D56"/>
    <mergeCell ref="B54:D54"/>
    <mergeCell ref="B55:D55"/>
    <mergeCell ref="I4:J4"/>
    <mergeCell ref="G4:H4"/>
    <mergeCell ref="E4:F4"/>
    <mergeCell ref="B48:D48"/>
    <mergeCell ref="C4:D4"/>
    <mergeCell ref="B46:D46"/>
    <mergeCell ref="B47:D47"/>
    <mergeCell ref="B42:D42"/>
    <mergeCell ref="B43:D43"/>
    <mergeCell ref="B44:D44"/>
  </mergeCells>
  <conditionalFormatting sqref="C6:L6 B7:L9 B14:B16">
    <cfRule type="cellIs" dxfId="5" priority="54" stopIfTrue="1" operator="lessThan">
      <formula>4</formula>
    </cfRule>
  </conditionalFormatting>
  <conditionalFormatting sqref="D11 F11 H11 J11 L11 D20 F20 H20 J20 L20">
    <cfRule type="cellIs" dxfId="4" priority="55" stopIfTrue="1" operator="equal">
      <formula>0</formula>
    </cfRule>
  </conditionalFormatting>
  <conditionalFormatting sqref="D21:N21 D28:N28">
    <cfRule type="cellIs" dxfId="3" priority="53" stopIfTrue="1" operator="equal">
      <formula>1</formula>
    </cfRule>
  </conditionalFormatting>
  <conditionalFormatting sqref="D24:N24">
    <cfRule type="cellIs" dxfId="2" priority="1" stopIfTrue="1" operator="equal">
      <formula>1</formula>
    </cfRule>
  </conditionalFormatting>
  <conditionalFormatting sqref="M6:N9">
    <cfRule type="cellIs" dxfId="1" priority="3" stopIfTrue="1" operator="lessThan">
      <formula>4</formula>
    </cfRule>
  </conditionalFormatting>
  <conditionalFormatting sqref="N11 N20">
    <cfRule type="cellIs" dxfId="0" priority="4" stopIfTrue="1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Matrix (10)</vt:lpstr>
      <vt:lpstr>'Matrix (10)'!Druckbereich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Domann, Beate</dc:creator>
  <cp:lastModifiedBy>ZDPol Koch, Marco</cp:lastModifiedBy>
  <cp:lastPrinted>2025-02-13T15:55:00Z</cp:lastPrinted>
  <dcterms:created xsi:type="dcterms:W3CDTF">2014-02-27T08:58:08Z</dcterms:created>
  <dcterms:modified xsi:type="dcterms:W3CDTF">2026-07-29T04:55:00Z</dcterms:modified>
</cp:coreProperties>
</file>